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 2022 TITULO V - -\FINANCIERO -CONTABLE\"/>
    </mc:Choice>
  </mc:AlternateContent>
  <bookViews>
    <workbookView xWindow="-108" yWindow="-108" windowWidth="16608" windowHeight="8832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6" i="62" s="1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<sst xmlns="http://schemas.openxmlformats.org/spreadsheetml/2006/main" count="951" uniqueCount="674">
  <si>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</si>
  <si>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</si>
  <si>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</si>
  <si>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</si>
  <si>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</si>
  <si>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</si>
  <si>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</si>
  <si>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</si>
  <si>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</si>
  <si>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</si>
  <si>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</si>
  <si>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</si>
  <si>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</si>
  <si>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</si>
  <si>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</si>
  <si>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</si>
  <si>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</si>
  <si>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</si>
  <si>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</si>
  <si>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</si>
  <si>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</si>
  <si>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</si>
  <si>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</si>
  <si>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</si>
  <si>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</si>
  <si>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</si>
  <si>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</si>
  <si>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</si>
  <si>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</si>
  <si>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</si>
  <si>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</si>
  <si>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</si>
  <si>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</si>
  <si>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</si>
  <si>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</si>
  <si>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</si>
  <si>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</si>
  <si>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</si>
  <si>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</si>
  <si>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</si>
  <si>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</si>
  <si>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</si>
  <si>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</si>
  <si>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</si>
  <si>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</si>
  <si>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</si>
  <si>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</si>
  <si>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</si>
  <si>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</si>
  <si>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</si>
  <si>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</si>
  <si>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</si>
  <si>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</si>
  <si>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</si>
  <si>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</si>
  <si>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</si>
  <si>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</si>
  <si>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</si>
  <si>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</si>
  <si>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</si>
  <si>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</si>
  <si>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</si>
  <si>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</si>
  <si>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</si>
  <si>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</si>
  <si>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</si>
  <si>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</si>
  <si>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</si>
  <si>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</si>
  <si>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</si>
  <si>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</si>
  <si>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</si>
  <si>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</si>
  <si>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</si>
  <si>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</si>
  <si>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</si>
  <si>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</si>
  <si>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</si>
  <si>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</si>
  <si>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</si>
  <si>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</si>
  <si>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</si>
  <si>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</si>
  <si>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</si>
  <si>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</si>
  <si>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</si>
  <si>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</si>
  <si>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</si>
  <si>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</si>
  <si>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</si>
  <si>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</si>
  <si>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</si>
  <si>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</si>
  <si>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</si>
  <si>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</si>
  <si>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</si>
  <si>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</si>
  <si>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</si>
  <si>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</si>
  <si>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</si>
  <si>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</si>
  <si>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</si>
  <si>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</si>
  <si>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</si>
  <si>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</si>
  <si>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</si>
  <si>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</si>
  <si>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</si>
  <si>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</si>
  <si>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</si>
  <si>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</si>
  <si>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</si>
  <si>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</si>
  <si>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</si>
  <si>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</si>
  <si>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</si>
  <si>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</si>
  <si>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</si>
  <si>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</si>
  <si>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</si>
  <si>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</si>
  <si>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</si>
  <si>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</si>
  <si>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</si>
  <si>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</si>
  <si>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</si>
  <si>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</si>
  <si>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</si>
  <si>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</si>
  <si>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</si>
  <si>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</si>
  <si>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</si>
  <si>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</si>
  <si>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</si>
  <si>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</si>
  <si>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</si>
  <si>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</si>
  <si>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</si>
  <si>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</si>
  <si>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</si>
  <si>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</si>
  <si>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</si>
  <si>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</si>
  <si>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</si>
  <si>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</si>
  <si>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</si>
  <si>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</si>
  <si>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</si>
  <si>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</si>
  <si>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</si>
  <si>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</si>
  <si>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</si>
  <si>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</si>
  <si>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</si>
  <si>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</si>
  <si>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</si>
  <si>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</si>
  <si>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</si>
  <si>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</si>
  <si>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</si>
  <si>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</si>
  <si>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</si>
  <si>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</si>
  <si>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</si>
  <si>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</si>
  <si>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</si>
  <si>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</si>
  <si>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</si>
  <si>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</si>
  <si>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</si>
  <si>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</si>
  <si>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</si>
  <si>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</si>
  <si>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</si>
  <si>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</si>
  <si>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</si>
  <si>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</si>
  <si>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</si>
  <si>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</si>
  <si>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</si>
  <si>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</si>
  <si>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</si>
  <si>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</si>
  <si>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</si>
  <si>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</si>
  <si>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</si>
  <si>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</si>
  <si>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</si>
  <si>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</si>
  <si>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</si>
  <si>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</si>
  <si>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</si>
  <si>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</si>
  <si>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</si>
  <si>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</si>
  <si>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</si>
  <si>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</si>
  <si>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</si>
  <si>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</si>
  <si>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</si>
  <si>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</si>
  <si>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</si>
  <si>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</si>
  <si>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</si>
  <si>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</si>
  <si>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</si>
  <si>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</si>
  <si>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</si>
  <si>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</si>
  <si>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</si>
  <si>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</si>
  <si>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</si>
  <si>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</si>
  <si>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</si>
  <si>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</si>
  <si>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</si>
  <si>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</si>
  <si>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</si>
  <si>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</si>
  <si>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</si>
  <si>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</si>
  <si>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</si>
  <si>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</si>
  <si>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</si>
  <si>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</si>
  <si>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</si>
  <si>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</si>
  <si>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</si>
  <si>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</si>
  <si>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</si>
  <si>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</si>
  <si>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</si>
  <si>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</si>
  <si>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</si>
  <si>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</si>
  <si>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</si>
  <si>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</si>
  <si>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</si>
  <si>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</si>
  <si>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</si>
  <si>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</si>
  <si>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</si>
  <si>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</si>
  <si>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</si>
  <si>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</si>
  <si>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</si>
  <si>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</si>
  <si>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</si>
  <si>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</si>
  <si>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</si>
  <si>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</si>
  <si>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</si>
  <si>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</si>
  <si>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</si>
  <si>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</si>
  <si>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</si>
  <si>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</si>
  <si>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</si>
  <si>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</si>
  <si>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</si>
  <si>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</si>
  <si>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</si>
  <si>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</si>
  <si>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</si>
  <si>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</si>
  <si>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</si>
  <si>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</si>
  <si>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</si>
  <si>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</si>
  <si>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</si>
  <si>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</si>
  <si>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</si>
  <si>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</si>
  <si>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</si>
  <si>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</si>
  <si>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</si>
  <si>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</si>
  <si>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</si>
  <si>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</si>
  <si>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</si>
  <si>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</si>
  <si>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</si>
  <si>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</si>
  <si>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</si>
  <si>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</si>
  <si>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</si>
  <si>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</si>
  <si>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</si>
  <si>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</si>
  <si>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</si>
  <si>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</si>
  <si>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</si>
  <si>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</si>
  <si>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</si>
  <si>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</si>
  <si>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</si>
  <si>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</si>
  <si>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</si>
  <si>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</si>
  <si>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</si>
  <si>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</si>
  <si>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</si>
  <si>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</si>
  <si>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</si>
  <si>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</si>
  <si>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</si>
  <si>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</si>
  <si>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</si>
  <si>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</si>
  <si>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</si>
  <si>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</si>
  <si>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</si>
  <si>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</si>
  <si>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</si>
  <si>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</si>
  <si>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</si>
  <si>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</si>
  <si>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</si>
  <si>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</si>
  <si>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</si>
  <si>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</si>
  <si>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</si>
  <si>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</si>
  <si>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</si>
  <si>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</si>
  <si>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</si>
  <si>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</si>
  <si>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</si>
  <si>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</si>
  <si>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</si>
  <si>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</si>
  <si>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</si>
  <si>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</si>
  <si>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</si>
  <si>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</si>
  <si>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</si>
  <si>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</si>
  <si>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</si>
  <si>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</si>
  <si>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</si>
  <si>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</si>
  <si>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</si>
  <si>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</si>
  <si>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</si>
  <si>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</si>
  <si>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</si>
  <si>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</si>
  <si>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</si>
  <si>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</si>
  <si>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</si>
  <si>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</si>
  <si>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</si>
  <si>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</si>
  <si>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</si>
  <si>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</si>
  <si>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</si>
  <si>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</si>
  <si>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</si>
  <si>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</si>
  <si>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</si>
  <si>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</si>
  <si>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</si>
  <si>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</si>
  <si>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</si>
  <si>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</si>
  <si>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</si>
  <si>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</si>
  <si>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</si>
  <si>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</si>
  <si>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</si>
  <si>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</si>
  <si>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</si>
  <si>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</si>
  <si>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</si>
  <si>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</si>
  <si>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</si>
  <si>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</si>
  <si>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</si>
  <si>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</si>
  <si>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</si>
  <si>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</si>
  <si>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</si>
  <si>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</si>
  <si>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</si>
  <si>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</si>
  <si>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</si>
  <si>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</si>
  <si>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</si>
  <si>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</si>
  <si>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</si>
  <si>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</si>
  <si>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</si>
  <si>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</si>
  <si>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</si>
  <si>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</si>
  <si>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</si>
  <si>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</si>
  <si>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</si>
  <si>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</si>
  <si>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</si>
  <si>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</si>
  <si>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</si>
  <si>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</si>
  <si>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</si>
  <si>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</si>
  <si>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</si>
  <si>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</si>
  <si>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</si>
  <si>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</si>
  <si>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</si>
  <si>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</si>
  <si>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</si>
  <si>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</si>
  <si>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</si>
  <si>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</si>
  <si>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</si>
  <si>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</si>
  <si>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</si>
  <si>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</si>
  <si>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</si>
  <si>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</si>
  <si>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</si>
  <si>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</si>
  <si>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</si>
  <si>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</si>
  <si>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</si>
  <si>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</si>
  <si>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</si>
  <si>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</si>
  <si>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</si>
  <si>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</si>
  <si>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</si>
  <si>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</si>
  <si>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</si>
  <si>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</si>
  <si>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</si>
  <si>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</si>
  <si>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</si>
  <si>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</si>
  <si>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</si>
  <si>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</si>
  <si>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</si>
  <si>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</si>
  <si>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</si>
  <si>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</si>
  <si>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</si>
  <si>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</si>
  <si>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</si>
  <si>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</si>
  <si>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</si>
  <si>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</si>
  <si>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</si>
  <si>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</si>
  <si>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</si>
  <si>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</si>
  <si>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</si>
  <si>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</si>
  <si>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</si>
  <si>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</si>
  <si>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</si>
  <si>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</si>
  <si>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</si>
  <si>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</si>
  <si>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</si>
  <si>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</si>
  <si>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</si>
  <si>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</si>
  <si>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</si>
  <si>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</si>
  <si>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</si>
  <si>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</si>
  <si>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</si>
  <si>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</si>
  <si>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</si>
  <si>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</si>
  <si>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</si>
  <si>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</si>
  <si>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</si>
  <si>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</si>
  <si>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</si>
  <si>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</si>
  <si>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</si>
  <si>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</si>
  <si>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</si>
  <si>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</si>
  <si>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</si>
  <si>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</si>
  <si>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</si>
  <si>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</si>
  <si>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</si>
  <si>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</si>
  <si>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</si>
  <si>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</si>
  <si>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</si>
  <si>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</si>
  <si>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</si>
  <si>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</si>
  <si>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</si>
  <si>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</si>
  <si>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</si>
  <si>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</si>
  <si>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</si>
  <si>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</si>
  <si>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</si>
  <si>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</si>
  <si>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</si>
  <si>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</si>
  <si>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</si>
  <si>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</si>
  <si>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</si>
  <si>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</si>
  <si>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</si>
  <si>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</si>
  <si>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</si>
  <si>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</si>
  <si>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</si>
  <si>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</si>
  <si>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</si>
  <si>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</si>
  <si>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</si>
  <si>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</si>
  <si>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</si>
  <si>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</si>
  <si>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</si>
  <si>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</si>
  <si>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</si>
  <si>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</si>
  <si>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</si>
  <si>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</si>
  <si>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</si>
  <si>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</si>
  <si>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</si>
  <si>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</si>
  <si>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</si>
  <si>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</si>
  <si>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</si>
  <si>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</si>
  <si>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</si>
  <si>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</si>
  <si>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</si>
  <si>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</si>
  <si>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</si>
  <si>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</si>
  <si>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</si>
  <si>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</si>
  <si>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</si>
  <si>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</si>
  <si>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</si>
  <si>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</si>
  <si>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</si>
  <si>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</si>
  <si>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</si>
  <si>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</si>
  <si>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</si>
  <si>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</si>
  <si>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</si>
  <si>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</si>
  <si>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</si>
  <si>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</si>
  <si>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</si>
  <si>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</si>
  <si>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</si>
  <si>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</si>
  <si>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</si>
  <si>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</si>
  <si>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</si>
  <si>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</si>
  <si>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</si>
  <si>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</si>
  <si>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</si>
  <si>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</si>
  <si>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</si>
  <si>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</si>
  <si>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</si>
  <si>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</si>
  <si>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</si>
  <si>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</si>
  <si>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</si>
  <si>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</si>
  <si>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</si>
  <si>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</si>
  <si>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</si>
  <si>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</si>
  <si>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</si>
  <si>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</si>
  <si>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</si>
  <si>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</si>
  <si>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</si>
  <si>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</si>
  <si>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</si>
  <si>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</si>
  <si>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</si>
  <si>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</si>
  <si>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</si>
  <si>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</si>
  <si>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</si>
  <si>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</si>
  <si>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</si>
  <si>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</si>
  <si>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</si>
  <si>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</si>
  <si>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</si>
  <si>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</si>
  <si>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</si>
  <si>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</si>
  <si>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</si>
  <si>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</si>
  <si>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</si>
  <si>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</si>
  <si>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</si>
  <si>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</si>
  <si>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</si>
  <si>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</si>
  <si>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</si>
  <si>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</si>
  <si>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</si>
  <si>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</si>
  <si>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</si>
  <si>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</si>
  <si>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</si>
  <si>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</si>
  <si>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</si>
  <si>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</si>
  <si>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</si>
  <si>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</si>
  <si>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</si>
  <si>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</si>
  <si>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</si>
  <si>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</si>
  <si>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</si>
  <si>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</si>
  <si>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</si>
  <si>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</si>
  <si>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</si>
  <si>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</si>
  <si>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</si>
  <si>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</si>
  <si>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</si>
  <si>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</si>
  <si>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</si>
  <si>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</si>
  <si>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</si>
  <si>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</si>
  <si>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</si>
  <si>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</si>
  <si>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</si>
  <si>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</si>
  <si>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</si>
  <si>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</si>
  <si>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</si>
  <si>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</si>
  <si>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</si>
  <si>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</si>
  <si>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</si>
  <si>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</si>
  <si>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</si>
  <si>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</si>
  <si>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</si>
  <si>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</si>
  <si>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</si>
  <si>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</si>
  <si>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</si>
  <si>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</si>
  <si>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</si>
  <si>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</si>
  <si>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</si>
  <si>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</si>
  <si>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</si>
  <si>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</si>
  <si>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</si>
  <si>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</si>
  <si>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</si>
  <si>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Junta Municipal de Agua Potable y Alcantarillado de San Felipe, Gto.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</si>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</sst>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3" fontId="8" fillId="0" borderId="0" xfId="10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30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53" t="s">
        <v>672</v>
      </c>
      <c r="B1" s="153"/>
      <c r="C1" s="17"/>
      <c r="D1" s="14" t="s">
        <v>614</v>
      </c>
      <c r="E1" s="15">
        <v>2022</v>
      </c>
    </row>
    <row r="2" spans="1:5" ht="18.899999999999999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899999999999999" customHeight="1" x14ac:dyDescent="0.2">
      <c r="A3" s="153" t="s">
        <v>673</v>
      </c>
      <c r="B3" s="153"/>
      <c r="C3" s="17"/>
      <c r="D3" s="14" t="s">
        <v>616</v>
      </c>
      <c r="E3" s="15">
        <v>4</v>
      </c>
    </row>
    <row r="4" spans="1:5" ht="18.899999999999999" customHeight="1" x14ac:dyDescent="0.2">
      <c r="A4" s="153" t="s">
        <v>635</v>
      </c>
      <c r="B4" s="153"/>
      <c r="C4" s="153"/>
      <c r="D4" s="153"/>
      <c r="E4" s="153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0.8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8" customWidth="1"/>
    <col min="2" max="2" width="63.109375" style="38" customWidth="1"/>
    <col min="3" max="3" width="17.6640625" style="38" customWidth="1"/>
    <col min="4" max="16384" width="11.44140625" style="38"/>
  </cols>
  <sheetData>
    <row r="1" spans="1:3" s="37" customFormat="1" ht="18" customHeight="1" x14ac:dyDescent="0.3">
      <c r="A1" s="158" t="s">
        <v>672</v>
      </c>
      <c r="B1" s="159"/>
      <c r="C1" s="160"/>
    </row>
    <row r="2" spans="1:3" s="37" customFormat="1" ht="18" customHeight="1" x14ac:dyDescent="0.3">
      <c r="A2" s="161" t="s">
        <v>625</v>
      </c>
      <c r="B2" s="162"/>
      <c r="C2" s="163"/>
    </row>
    <row r="3" spans="1:3" s="37" customFormat="1" ht="18" customHeight="1" x14ac:dyDescent="0.3">
      <c r="A3" s="161" t="s">
        <v>673</v>
      </c>
      <c r="B3" s="162"/>
      <c r="C3" s="163"/>
    </row>
    <row r="4" spans="1:3" s="39" customFormat="1" ht="18" customHeight="1" x14ac:dyDescent="0.2">
      <c r="A4" s="164" t="s">
        <v>626</v>
      </c>
      <c r="B4" s="165"/>
      <c r="C4" s="166"/>
    </row>
    <row r="5" spans="1:3" x14ac:dyDescent="0.2">
      <c r="A5" s="54" t="s">
        <v>525</v>
      </c>
      <c r="B5" s="54"/>
      <c r="C5" s="132">
        <v>46474159.880000003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46474159.880000003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selection activeCell="C14" sqref="C14"/>
    </sheetView>
  </sheetViews>
  <sheetFormatPr baseColWidth="10" defaultColWidth="11.44140625" defaultRowHeight="10.199999999999999" x14ac:dyDescent="0.2"/>
  <cols>
    <col min="1" max="1" width="3.6640625" style="38" customWidth="1"/>
    <col min="2" max="2" width="62.109375" style="38" customWidth="1"/>
    <col min="3" max="3" width="17.6640625" style="38" customWidth="1"/>
    <col min="4" max="16384" width="11.44140625" style="38"/>
  </cols>
  <sheetData>
    <row r="1" spans="1:3" s="40" customFormat="1" ht="18.899999999999999" customHeight="1" x14ac:dyDescent="0.3">
      <c r="A1" s="167" t="s">
        <v>672</v>
      </c>
      <c r="B1" s="168"/>
      <c r="C1" s="169"/>
    </row>
    <row r="2" spans="1:3" s="40" customFormat="1" ht="18.899999999999999" customHeight="1" x14ac:dyDescent="0.3">
      <c r="A2" s="170" t="s">
        <v>627</v>
      </c>
      <c r="B2" s="171"/>
      <c r="C2" s="172"/>
    </row>
    <row r="3" spans="1:3" s="40" customFormat="1" ht="18.899999999999999" customHeight="1" x14ac:dyDescent="0.3">
      <c r="A3" s="170" t="s">
        <v>673</v>
      </c>
      <c r="B3" s="171"/>
      <c r="C3" s="172"/>
    </row>
    <row r="4" spans="1:3" x14ac:dyDescent="0.2">
      <c r="A4" s="164" t="s">
        <v>626</v>
      </c>
      <c r="B4" s="165"/>
      <c r="C4" s="166"/>
    </row>
    <row r="5" spans="1:3" x14ac:dyDescent="0.2">
      <c r="A5" s="79" t="s">
        <v>538</v>
      </c>
      <c r="B5" s="54"/>
      <c r="C5" s="136">
        <v>42345747.530000001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11783450.119999999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270249.28999999998</v>
      </c>
    </row>
    <row r="11" spans="1:3" x14ac:dyDescent="0.2">
      <c r="A11" s="85">
        <v>2.4</v>
      </c>
      <c r="B11" s="72" t="s">
        <v>240</v>
      </c>
      <c r="C11" s="137">
        <v>38400.14</v>
      </c>
    </row>
    <row r="12" spans="1:3" x14ac:dyDescent="0.2">
      <c r="A12" s="85">
        <v>2.5</v>
      </c>
      <c r="B12" s="72" t="s">
        <v>241</v>
      </c>
      <c r="C12" s="137">
        <v>39100</v>
      </c>
    </row>
    <row r="13" spans="1:3" x14ac:dyDescent="0.2">
      <c r="A13" s="85">
        <v>2.6</v>
      </c>
      <c r="B13" s="72" t="s">
        <v>242</v>
      </c>
      <c r="C13" s="137">
        <v>64637.94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401139.46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706380</v>
      </c>
    </row>
    <row r="19" spans="1:3" x14ac:dyDescent="0.2">
      <c r="A19" s="85" t="s">
        <v>571</v>
      </c>
      <c r="B19" s="72" t="s">
        <v>542</v>
      </c>
      <c r="C19" s="137">
        <v>10193452.35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70090.94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541903.15</v>
      </c>
    </row>
    <row r="31" spans="1:3" x14ac:dyDescent="0.2">
      <c r="A31" s="85" t="s">
        <v>560</v>
      </c>
      <c r="B31" s="72" t="s">
        <v>441</v>
      </c>
      <c r="C31" s="137">
        <v>541903.15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5" x14ac:dyDescent="0.2">
      <c r="A33" s="85" t="s">
        <v>562</v>
      </c>
      <c r="B33" s="72" t="s">
        <v>451</v>
      </c>
      <c r="C33" s="137">
        <v>0</v>
      </c>
    </row>
    <row r="34" spans="1:5" x14ac:dyDescent="0.2">
      <c r="A34" s="85" t="s">
        <v>563</v>
      </c>
      <c r="B34" s="72" t="s">
        <v>564</v>
      </c>
      <c r="C34" s="137">
        <v>0</v>
      </c>
    </row>
    <row r="35" spans="1:5" x14ac:dyDescent="0.2">
      <c r="A35" s="85" t="s">
        <v>565</v>
      </c>
      <c r="B35" s="72" t="s">
        <v>566</v>
      </c>
      <c r="C35" s="137">
        <v>0</v>
      </c>
    </row>
    <row r="36" spans="1:5" x14ac:dyDescent="0.2">
      <c r="A36" s="85" t="s">
        <v>567</v>
      </c>
      <c r="B36" s="72" t="s">
        <v>459</v>
      </c>
      <c r="C36" s="137">
        <v>0</v>
      </c>
    </row>
    <row r="37" spans="1:5" x14ac:dyDescent="0.2">
      <c r="A37" s="85" t="s">
        <v>568</v>
      </c>
      <c r="B37" s="80" t="s">
        <v>569</v>
      </c>
      <c r="C37" s="139">
        <v>0</v>
      </c>
    </row>
    <row r="38" spans="1:5" x14ac:dyDescent="0.2">
      <c r="A38" s="73"/>
      <c r="B38" s="76"/>
      <c r="C38" s="77"/>
    </row>
    <row r="39" spans="1:5" x14ac:dyDescent="0.2">
      <c r="A39" s="78" t="s">
        <v>84</v>
      </c>
      <c r="B39" s="54"/>
      <c r="C39" s="132">
        <f>C5-C7+C30</f>
        <v>31104200.560000002</v>
      </c>
      <c r="E39" s="152"/>
    </row>
    <row r="41" spans="1:5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57" t="s">
        <v>672</v>
      </c>
      <c r="B1" s="173"/>
      <c r="C1" s="173"/>
      <c r="D1" s="173"/>
      <c r="E1" s="173"/>
      <c r="F1" s="173"/>
      <c r="G1" s="27" t="s">
        <v>617</v>
      </c>
      <c r="H1" s="28">
        <v>2022</v>
      </c>
    </row>
    <row r="2" spans="1:10" ht="18.899999999999999" customHeight="1" x14ac:dyDescent="0.2">
      <c r="A2" s="157" t="s">
        <v>628</v>
      </c>
      <c r="B2" s="173"/>
      <c r="C2" s="173"/>
      <c r="D2" s="173"/>
      <c r="E2" s="173"/>
      <c r="F2" s="173"/>
      <c r="G2" s="27" t="s">
        <v>618</v>
      </c>
      <c r="H2" s="28" t="s">
        <v>620</v>
      </c>
    </row>
    <row r="3" spans="1:10" ht="18.899999999999999" customHeight="1" x14ac:dyDescent="0.2">
      <c r="A3" s="174" t="s">
        <v>673</v>
      </c>
      <c r="B3" s="175"/>
      <c r="C3" s="175"/>
      <c r="D3" s="175"/>
      <c r="E3" s="175"/>
      <c r="F3" s="175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164016855.47</v>
      </c>
      <c r="E40" s="34">
        <v>-164016855.47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507028898.92000002</v>
      </c>
      <c r="E41" s="34">
        <v>-507028898.92000002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239394663.38999999</v>
      </c>
      <c r="E42" s="34">
        <v>-239394663.38999999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253708920</v>
      </c>
      <c r="E43" s="34">
        <v>-253708920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243039859.69999999</v>
      </c>
      <c r="E44" s="34">
        <v>-243039859.69999999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162534007.41999999</v>
      </c>
      <c r="E45" s="34">
        <v>-162534007.41999999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477968257.18000001</v>
      </c>
      <c r="E46" s="34">
        <v>-477968257.18000001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213451536.69</v>
      </c>
      <c r="E47" s="34">
        <v>-213451536.69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203125008.19</v>
      </c>
      <c r="E48" s="34">
        <v>-203125008.19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195403023.78</v>
      </c>
      <c r="E49" s="34">
        <v>-195403023.78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218278247.47999999</v>
      </c>
      <c r="E50" s="34">
        <v>-218278247.47999999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208709013.88</v>
      </c>
      <c r="E51" s="34">
        <v>-208709013.88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" customHeight="1" x14ac:dyDescent="0.2">
      <c r="A5" s="176" t="s">
        <v>34</v>
      </c>
      <c r="B5" s="176"/>
      <c r="C5" s="176"/>
      <c r="D5" s="176"/>
      <c r="E5" s="176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3.2" x14ac:dyDescent="0.25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7" t="s">
        <v>36</v>
      </c>
      <c r="C10" s="177"/>
      <c r="D10" s="177"/>
      <c r="E10" s="177"/>
    </row>
    <row r="11" spans="1:8" s="112" customFormat="1" ht="12.9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7" t="s">
        <v>38</v>
      </c>
      <c r="C12" s="177"/>
      <c r="D12" s="177"/>
      <c r="E12" s="177"/>
    </row>
    <row r="13" spans="1:8" s="112" customFormat="1" ht="26.1" customHeight="1" x14ac:dyDescent="0.2">
      <c r="A13" s="116" t="s">
        <v>603</v>
      </c>
      <c r="B13" s="177" t="s">
        <v>39</v>
      </c>
      <c r="C13" s="177"/>
      <c r="D13" s="177"/>
      <c r="E13" s="177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" customHeight="1" x14ac:dyDescent="0.2">
      <c r="A16" s="116" t="s">
        <v>605</v>
      </c>
    </row>
    <row r="17" spans="1:4" s="112" customFormat="1" ht="12.9" customHeight="1" x14ac:dyDescent="0.2">
      <c r="A17" s="117"/>
    </row>
    <row r="18" spans="1:4" s="112" customFormat="1" ht="12.9" customHeight="1" x14ac:dyDescent="0.2">
      <c r="A18" s="42" t="s">
        <v>97</v>
      </c>
    </row>
    <row r="19" spans="1:4" s="112" customFormat="1" ht="12.9" customHeight="1" x14ac:dyDescent="0.2">
      <c r="A19" s="120" t="s">
        <v>606</v>
      </c>
    </row>
    <row r="20" spans="1:4" s="112" customFormat="1" ht="12.9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5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55" t="s">
        <v>672</v>
      </c>
      <c r="B1" s="156"/>
      <c r="C1" s="156"/>
      <c r="D1" s="156"/>
      <c r="E1" s="156"/>
      <c r="F1" s="156"/>
      <c r="G1" s="14" t="s">
        <v>617</v>
      </c>
      <c r="H1" s="25">
        <v>2022</v>
      </c>
    </row>
    <row r="2" spans="1:8" s="16" customFormat="1" ht="18.899999999999999" customHeight="1" x14ac:dyDescent="0.3">
      <c r="A2" s="155" t="s">
        <v>621</v>
      </c>
      <c r="B2" s="156"/>
      <c r="C2" s="156"/>
      <c r="D2" s="156"/>
      <c r="E2" s="156"/>
      <c r="F2" s="156"/>
      <c r="G2" s="14" t="s">
        <v>618</v>
      </c>
      <c r="H2" s="25" t="s">
        <v>620</v>
      </c>
    </row>
    <row r="3" spans="1:8" s="16" customFormat="1" ht="18.899999999999999" customHeight="1" x14ac:dyDescent="0.3">
      <c r="A3" s="155" t="s">
        <v>673</v>
      </c>
      <c r="B3" s="156"/>
      <c r="C3" s="156"/>
      <c r="D3" s="156"/>
      <c r="E3" s="156"/>
      <c r="F3" s="156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1200135.74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3141.89</v>
      </c>
      <c r="D15" s="24">
        <v>3238.43</v>
      </c>
      <c r="E15" s="24">
        <v>3634.17</v>
      </c>
      <c r="F15" s="24">
        <v>4020.85</v>
      </c>
      <c r="G15" s="24">
        <v>5757.6</v>
      </c>
    </row>
    <row r="16" spans="1:8" x14ac:dyDescent="0.2">
      <c r="A16" s="22">
        <v>1124</v>
      </c>
      <c r="B16" s="20" t="s">
        <v>202</v>
      </c>
      <c r="C16" s="24">
        <v>16010697.470000001</v>
      </c>
      <c r="D16" s="24">
        <v>14460463.289999999</v>
      </c>
      <c r="E16" s="24">
        <v>13861809.17</v>
      </c>
      <c r="F16" s="24">
        <v>13023172.16</v>
      </c>
      <c r="G16" s="24">
        <v>11932688.630000001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68188.14</v>
      </c>
      <c r="D20" s="24">
        <v>68188.14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24945538.09</v>
      </c>
      <c r="D23" s="24">
        <v>24945538.09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23000</v>
      </c>
      <c r="D24" s="24">
        <v>23000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1287911.47</v>
      </c>
      <c r="D27" s="24">
        <v>1287911.47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1151650.3400000001</v>
      </c>
    </row>
    <row r="42" spans="1:8" x14ac:dyDescent="0.2">
      <c r="A42" s="22">
        <v>1151</v>
      </c>
      <c r="B42" s="20" t="s">
        <v>225</v>
      </c>
      <c r="C42" s="24">
        <v>1151650.3400000001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49322668.919999994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2602148.98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46720519.939999998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7850342.9299999997</v>
      </c>
      <c r="D62" s="24">
        <f t="shared" ref="D62:E62" si="0">SUM(D63:D70)</f>
        <v>502649.36</v>
      </c>
      <c r="E62" s="24">
        <f t="shared" si="0"/>
        <v>-2691787.8400000003</v>
      </c>
    </row>
    <row r="63" spans="1:9" x14ac:dyDescent="0.2">
      <c r="A63" s="22">
        <v>1241</v>
      </c>
      <c r="B63" s="20" t="s">
        <v>239</v>
      </c>
      <c r="C63" s="24">
        <v>2276857.89</v>
      </c>
      <c r="D63" s="24">
        <v>167846.73</v>
      </c>
      <c r="E63" s="24">
        <v>-1065628.8700000001</v>
      </c>
    </row>
    <row r="64" spans="1:9" x14ac:dyDescent="0.2">
      <c r="A64" s="22">
        <v>1242</v>
      </c>
      <c r="B64" s="20" t="s">
        <v>240</v>
      </c>
      <c r="C64" s="24">
        <v>101330.81</v>
      </c>
      <c r="D64" s="24">
        <v>16457.310000000001</v>
      </c>
      <c r="E64" s="24">
        <v>-46818.39</v>
      </c>
    </row>
    <row r="65" spans="1:9" x14ac:dyDescent="0.2">
      <c r="A65" s="22">
        <v>1243</v>
      </c>
      <c r="B65" s="20" t="s">
        <v>241</v>
      </c>
      <c r="C65" s="24">
        <v>76100</v>
      </c>
      <c r="D65" s="24">
        <v>7400</v>
      </c>
      <c r="E65" s="24">
        <v>-22200</v>
      </c>
    </row>
    <row r="66" spans="1:9" x14ac:dyDescent="0.2">
      <c r="A66" s="22">
        <v>1244</v>
      </c>
      <c r="B66" s="20" t="s">
        <v>242</v>
      </c>
      <c r="C66" s="24">
        <v>1415939.98</v>
      </c>
      <c r="D66" s="24">
        <v>68058.62</v>
      </c>
      <c r="E66" s="24">
        <v>-580350.78</v>
      </c>
    </row>
    <row r="67" spans="1:9" x14ac:dyDescent="0.2">
      <c r="A67" s="22">
        <v>1245</v>
      </c>
      <c r="B67" s="20" t="s">
        <v>243</v>
      </c>
      <c r="C67" s="24">
        <v>94451.72</v>
      </c>
      <c r="D67" s="24">
        <v>905.17</v>
      </c>
      <c r="E67" s="24">
        <v>-7241.37</v>
      </c>
    </row>
    <row r="68" spans="1:9" x14ac:dyDescent="0.2">
      <c r="A68" s="22">
        <v>1246</v>
      </c>
      <c r="B68" s="20" t="s">
        <v>244</v>
      </c>
      <c r="C68" s="24">
        <v>3885662.53</v>
      </c>
      <c r="D68" s="24">
        <v>241981.53</v>
      </c>
      <c r="E68" s="24">
        <v>-969548.43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1097854.54</v>
      </c>
      <c r="D74" s="24">
        <f>SUM(D75:D79)</f>
        <v>39253.79</v>
      </c>
      <c r="E74" s="24">
        <f>SUM(E75:E79)</f>
        <v>253138.52</v>
      </c>
    </row>
    <row r="75" spans="1:9" x14ac:dyDescent="0.2">
      <c r="A75" s="22">
        <v>1251</v>
      </c>
      <c r="B75" s="20" t="s">
        <v>249</v>
      </c>
      <c r="C75" s="24">
        <v>1097854.54</v>
      </c>
      <c r="D75" s="24">
        <v>39253.79</v>
      </c>
      <c r="E75" s="24">
        <v>253138.52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8655736</v>
      </c>
      <c r="D110" s="24">
        <f>SUM(D111:D119)</f>
        <v>8655736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7660.22</v>
      </c>
      <c r="D111" s="24">
        <f>C111</f>
        <v>7660.22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722373.28</v>
      </c>
      <c r="D112" s="24">
        <f t="shared" ref="D112:D119" si="1">C112</f>
        <v>722373.28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-0.01</v>
      </c>
      <c r="D113" s="24">
        <f t="shared" si="1"/>
        <v>-0.01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7925524.1699999999</v>
      </c>
      <c r="D117" s="24">
        <f t="shared" si="1"/>
        <v>7925524.1699999999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178.34</v>
      </c>
      <c r="D119" s="24">
        <f t="shared" si="1"/>
        <v>178.34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54" t="s">
        <v>672</v>
      </c>
      <c r="B1" s="154"/>
      <c r="C1" s="154"/>
      <c r="D1" s="14" t="s">
        <v>617</v>
      </c>
      <c r="E1" s="25">
        <v>2022</v>
      </c>
    </row>
    <row r="2" spans="1:5" s="16" customFormat="1" ht="18.899999999999999" customHeight="1" x14ac:dyDescent="0.3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899999999999999" customHeight="1" x14ac:dyDescent="0.3">
      <c r="A3" s="154" t="s">
        <v>673</v>
      </c>
      <c r="B3" s="154"/>
      <c r="C3" s="154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46467506.109999999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0.399999999999999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0.399999999999999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0.399999999999999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50113.46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50113.46</v>
      </c>
      <c r="D35" s="87"/>
      <c r="E35" s="47"/>
    </row>
    <row r="36" spans="1:5" ht="20.399999999999999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0.399999999999999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46417392.649999999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0.399999999999999" x14ac:dyDescent="0.2">
      <c r="A49" s="48">
        <v>4173</v>
      </c>
      <c r="B49" s="50" t="s">
        <v>504</v>
      </c>
      <c r="C49" s="52">
        <v>46417392.649999999</v>
      </c>
      <c r="D49" s="87"/>
      <c r="E49" s="47"/>
    </row>
    <row r="50" spans="1:5" ht="20.399999999999999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0.399999999999999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0.399999999999999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0.399999999999999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0.6" x14ac:dyDescent="0.2">
      <c r="A58" s="48">
        <v>4200</v>
      </c>
      <c r="B58" s="50" t="s">
        <v>510</v>
      </c>
      <c r="C58" s="52">
        <f>+C59+C65</f>
        <v>0</v>
      </c>
      <c r="D58" s="87"/>
      <c r="E58" s="47"/>
    </row>
    <row r="59" spans="1: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6653.77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6653.77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6653.77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31104200.59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27679744.740000002</v>
      </c>
      <c r="D99" s="53">
        <f>C99/$C$98</f>
        <v>0.88990374981374831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13404381.050000001</v>
      </c>
      <c r="D100" s="53">
        <f t="shared" ref="D100:D163" si="0">C100/$C$98</f>
        <v>0.43095082965448434</v>
      </c>
      <c r="E100" s="49"/>
    </row>
    <row r="101" spans="1:5" x14ac:dyDescent="0.2">
      <c r="A101" s="51">
        <v>5111</v>
      </c>
      <c r="B101" s="49" t="s">
        <v>363</v>
      </c>
      <c r="C101" s="52">
        <v>7676597.7000000002</v>
      </c>
      <c r="D101" s="53">
        <f t="shared" si="0"/>
        <v>0.2468026039694467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1258689.29</v>
      </c>
      <c r="D103" s="53">
        <f t="shared" si="0"/>
        <v>4.046685869189863E-2</v>
      </c>
      <c r="E103" s="49"/>
    </row>
    <row r="104" spans="1:5" x14ac:dyDescent="0.2">
      <c r="A104" s="51">
        <v>5114</v>
      </c>
      <c r="B104" s="49" t="s">
        <v>366</v>
      </c>
      <c r="C104" s="52">
        <v>1865235.35</v>
      </c>
      <c r="D104" s="53">
        <f t="shared" si="0"/>
        <v>5.996731356599061E-2</v>
      </c>
      <c r="E104" s="49"/>
    </row>
    <row r="105" spans="1:5" x14ac:dyDescent="0.2">
      <c r="A105" s="51">
        <v>5115</v>
      </c>
      <c r="B105" s="49" t="s">
        <v>367</v>
      </c>
      <c r="C105" s="52">
        <v>2603858.71</v>
      </c>
      <c r="D105" s="53">
        <f t="shared" si="0"/>
        <v>8.3714053427148369E-2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3274439.0300000003</v>
      </c>
      <c r="D107" s="53">
        <f t="shared" si="0"/>
        <v>0.10527320965942884</v>
      </c>
      <c r="E107" s="49"/>
    </row>
    <row r="108" spans="1:5" x14ac:dyDescent="0.2">
      <c r="A108" s="51">
        <v>5121</v>
      </c>
      <c r="B108" s="49" t="s">
        <v>370</v>
      </c>
      <c r="C108" s="52">
        <v>435753.85</v>
      </c>
      <c r="D108" s="53">
        <f t="shared" si="0"/>
        <v>1.4009485591476504E-2</v>
      </c>
      <c r="E108" s="49"/>
    </row>
    <row r="109" spans="1:5" x14ac:dyDescent="0.2">
      <c r="A109" s="51">
        <v>5122</v>
      </c>
      <c r="B109" s="49" t="s">
        <v>371</v>
      </c>
      <c r="C109" s="52">
        <v>44256.57</v>
      </c>
      <c r="D109" s="53">
        <f t="shared" si="0"/>
        <v>1.4228486558252357E-3</v>
      </c>
      <c r="E109" s="49"/>
    </row>
    <row r="110" spans="1:5" x14ac:dyDescent="0.2">
      <c r="A110" s="51">
        <v>5123</v>
      </c>
      <c r="B110" s="49" t="s">
        <v>372</v>
      </c>
      <c r="C110" s="52">
        <v>36096.300000000003</v>
      </c>
      <c r="D110" s="53">
        <f t="shared" si="0"/>
        <v>1.1604959881722522E-3</v>
      </c>
      <c r="E110" s="49"/>
    </row>
    <row r="111" spans="1:5" x14ac:dyDescent="0.2">
      <c r="A111" s="51">
        <v>5124</v>
      </c>
      <c r="B111" s="49" t="s">
        <v>373</v>
      </c>
      <c r="C111" s="52">
        <v>1695090.74</v>
      </c>
      <c r="D111" s="53">
        <f t="shared" si="0"/>
        <v>5.4497164622355591E-2</v>
      </c>
      <c r="E111" s="49"/>
    </row>
    <row r="112" spans="1:5" x14ac:dyDescent="0.2">
      <c r="A112" s="51">
        <v>5125</v>
      </c>
      <c r="B112" s="49" t="s">
        <v>374</v>
      </c>
      <c r="C112" s="52">
        <v>15311.1</v>
      </c>
      <c r="D112" s="53">
        <f t="shared" si="0"/>
        <v>4.9225184089516576E-4</v>
      </c>
      <c r="E112" s="49"/>
    </row>
    <row r="113" spans="1:5" x14ac:dyDescent="0.2">
      <c r="A113" s="51">
        <v>5126</v>
      </c>
      <c r="B113" s="49" t="s">
        <v>375</v>
      </c>
      <c r="C113" s="52">
        <v>513692.87</v>
      </c>
      <c r="D113" s="53">
        <f t="shared" si="0"/>
        <v>1.6515224961774207E-2</v>
      </c>
      <c r="E113" s="49"/>
    </row>
    <row r="114" spans="1:5" x14ac:dyDescent="0.2">
      <c r="A114" s="51">
        <v>5127</v>
      </c>
      <c r="B114" s="49" t="s">
        <v>376</v>
      </c>
      <c r="C114" s="52">
        <v>187212.91</v>
      </c>
      <c r="D114" s="53">
        <f t="shared" si="0"/>
        <v>6.0188947617637522E-3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347024.69</v>
      </c>
      <c r="D116" s="53">
        <f t="shared" si="0"/>
        <v>1.1156843237166121E-2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11000924.66</v>
      </c>
      <c r="D117" s="53">
        <f t="shared" si="0"/>
        <v>0.3536797104998351</v>
      </c>
      <c r="E117" s="49"/>
    </row>
    <row r="118" spans="1:5" x14ac:dyDescent="0.2">
      <c r="A118" s="51">
        <v>5131</v>
      </c>
      <c r="B118" s="49" t="s">
        <v>380</v>
      </c>
      <c r="C118" s="52">
        <v>7426832.1200000001</v>
      </c>
      <c r="D118" s="53">
        <f t="shared" si="0"/>
        <v>0.23877264096566195</v>
      </c>
      <c r="E118" s="49"/>
    </row>
    <row r="119" spans="1:5" x14ac:dyDescent="0.2">
      <c r="A119" s="51">
        <v>5132</v>
      </c>
      <c r="B119" s="49" t="s">
        <v>381</v>
      </c>
      <c r="C119" s="52">
        <v>30951.73</v>
      </c>
      <c r="D119" s="53">
        <f t="shared" si="0"/>
        <v>9.9509807077154014E-4</v>
      </c>
      <c r="E119" s="49"/>
    </row>
    <row r="120" spans="1:5" x14ac:dyDescent="0.2">
      <c r="A120" s="51">
        <v>5133</v>
      </c>
      <c r="B120" s="49" t="s">
        <v>382</v>
      </c>
      <c r="C120" s="52">
        <v>973240.33</v>
      </c>
      <c r="D120" s="53">
        <f t="shared" si="0"/>
        <v>3.1289675077291544E-2</v>
      </c>
      <c r="E120" s="49"/>
    </row>
    <row r="121" spans="1:5" x14ac:dyDescent="0.2">
      <c r="A121" s="51">
        <v>5134</v>
      </c>
      <c r="B121" s="49" t="s">
        <v>383</v>
      </c>
      <c r="C121" s="52">
        <v>202105.94</v>
      </c>
      <c r="D121" s="53">
        <f t="shared" si="0"/>
        <v>6.497705652817101E-3</v>
      </c>
      <c r="E121" s="49"/>
    </row>
    <row r="122" spans="1:5" x14ac:dyDescent="0.2">
      <c r="A122" s="51">
        <v>5135</v>
      </c>
      <c r="B122" s="49" t="s">
        <v>384</v>
      </c>
      <c r="C122" s="52">
        <v>281694.56</v>
      </c>
      <c r="D122" s="53">
        <f t="shared" si="0"/>
        <v>9.0564796605177751E-3</v>
      </c>
      <c r="E122" s="49"/>
    </row>
    <row r="123" spans="1:5" x14ac:dyDescent="0.2">
      <c r="A123" s="51">
        <v>5136</v>
      </c>
      <c r="B123" s="49" t="s">
        <v>385</v>
      </c>
      <c r="C123" s="52">
        <v>121121.23</v>
      </c>
      <c r="D123" s="53">
        <f t="shared" si="0"/>
        <v>3.8940473538143418E-3</v>
      </c>
      <c r="E123" s="49"/>
    </row>
    <row r="124" spans="1:5" x14ac:dyDescent="0.2">
      <c r="A124" s="51">
        <v>5137</v>
      </c>
      <c r="B124" s="49" t="s">
        <v>386</v>
      </c>
      <c r="C124" s="52">
        <v>14677.62</v>
      </c>
      <c r="D124" s="53">
        <f t="shared" si="0"/>
        <v>4.7188545989247687E-4</v>
      </c>
      <c r="E124" s="49"/>
    </row>
    <row r="125" spans="1:5" x14ac:dyDescent="0.2">
      <c r="A125" s="51">
        <v>5138</v>
      </c>
      <c r="B125" s="49" t="s">
        <v>387</v>
      </c>
      <c r="C125" s="52">
        <v>109976.31</v>
      </c>
      <c r="D125" s="53">
        <f t="shared" si="0"/>
        <v>3.5357381933602042E-3</v>
      </c>
      <c r="E125" s="49"/>
    </row>
    <row r="126" spans="1:5" x14ac:dyDescent="0.2">
      <c r="A126" s="51">
        <v>5139</v>
      </c>
      <c r="B126" s="49" t="s">
        <v>388</v>
      </c>
      <c r="C126" s="52">
        <v>1840324.82</v>
      </c>
      <c r="D126" s="53">
        <f t="shared" si="0"/>
        <v>5.9166440065708183E-2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298281.32</v>
      </c>
      <c r="D127" s="53">
        <f t="shared" si="0"/>
        <v>9.5897439684046234E-3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298281.32</v>
      </c>
      <c r="D137" s="53">
        <f t="shared" si="0"/>
        <v>9.5897439684046234E-3</v>
      </c>
      <c r="E137" s="49"/>
    </row>
    <row r="138" spans="1:5" x14ac:dyDescent="0.2">
      <c r="A138" s="51">
        <v>5241</v>
      </c>
      <c r="B138" s="49" t="s">
        <v>398</v>
      </c>
      <c r="C138" s="52">
        <v>298281.32</v>
      </c>
      <c r="D138" s="53">
        <f t="shared" si="0"/>
        <v>9.5897439684046234E-3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2584271.38</v>
      </c>
      <c r="D160" s="53">
        <f t="shared" si="0"/>
        <v>8.3084320798485434E-2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2584271.38</v>
      </c>
      <c r="D167" s="53">
        <f t="shared" si="1"/>
        <v>8.3084320798485434E-2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2584271.38</v>
      </c>
      <c r="D169" s="53">
        <f t="shared" si="1"/>
        <v>8.3084320798485434E-2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541903.15</v>
      </c>
      <c r="D185" s="53">
        <f t="shared" si="1"/>
        <v>1.7422185419361715E-2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541903.15</v>
      </c>
      <c r="D186" s="53">
        <f t="shared" si="1"/>
        <v>1.7422185419361715E-2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502649.36</v>
      </c>
      <c r="D191" s="53">
        <f t="shared" si="1"/>
        <v>1.6160176132660416E-2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39253.79</v>
      </c>
      <c r="D193" s="53">
        <f t="shared" si="1"/>
        <v>1.2620092867012983E-3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0.399999999999999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57" t="s">
        <v>672</v>
      </c>
      <c r="B1" s="157"/>
      <c r="C1" s="157"/>
      <c r="D1" s="27" t="s">
        <v>617</v>
      </c>
      <c r="E1" s="28">
        <v>2022</v>
      </c>
    </row>
    <row r="2" spans="1:5" ht="18.899999999999999" customHeight="1" x14ac:dyDescent="0.2">
      <c r="A2" s="157" t="s">
        <v>623</v>
      </c>
      <c r="B2" s="157"/>
      <c r="C2" s="157"/>
      <c r="D2" s="27" t="s">
        <v>618</v>
      </c>
      <c r="E2" s="28" t="s">
        <v>620</v>
      </c>
    </row>
    <row r="3" spans="1:5" ht="18.899999999999999" customHeight="1" x14ac:dyDescent="0.2">
      <c r="A3" s="157" t="s">
        <v>673</v>
      </c>
      <c r="B3" s="157"/>
      <c r="C3" s="157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2469632.65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15369959.289999999</v>
      </c>
    </row>
    <row r="15" spans="1:5" x14ac:dyDescent="0.2">
      <c r="A15" s="33">
        <v>3220</v>
      </c>
      <c r="B15" s="29" t="s">
        <v>473</v>
      </c>
      <c r="C15" s="34">
        <v>80964618.640000001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57" t="s">
        <v>672</v>
      </c>
      <c r="B1" s="157"/>
      <c r="C1" s="157"/>
      <c r="D1" s="27" t="s">
        <v>617</v>
      </c>
      <c r="E1" s="28">
        <v>2022</v>
      </c>
    </row>
    <row r="2" spans="1:5" s="35" customFormat="1" ht="18.899999999999999" customHeight="1" x14ac:dyDescent="0.3">
      <c r="A2" s="157" t="s">
        <v>624</v>
      </c>
      <c r="B2" s="157"/>
      <c r="C2" s="157"/>
      <c r="D2" s="27" t="s">
        <v>618</v>
      </c>
      <c r="E2" s="28" t="s">
        <v>620</v>
      </c>
    </row>
    <row r="3" spans="1:5" s="35" customFormat="1" ht="18.899999999999999" customHeight="1" x14ac:dyDescent="0.3">
      <c r="A3" s="157" t="s">
        <v>673</v>
      </c>
      <c r="B3" s="157"/>
      <c r="C3" s="157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32390025.710000001</v>
      </c>
      <c r="D10" s="34">
        <v>28368082.309999999</v>
      </c>
    </row>
    <row r="11" spans="1:5" x14ac:dyDescent="0.2">
      <c r="A11" s="33">
        <v>1114</v>
      </c>
      <c r="B11" s="29" t="s">
        <v>197</v>
      </c>
      <c r="C11" s="34">
        <v>1200135.74</v>
      </c>
      <c r="D11" s="34">
        <v>1157635.02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33590161.450000003</v>
      </c>
      <c r="D15" s="123">
        <f>SUM(D8:D14)</f>
        <v>29525717.329999998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10193452.35</v>
      </c>
      <c r="D20" s="123">
        <f>SUM(D21:D27)</f>
        <v>10193452.35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10193452.35</v>
      </c>
      <c r="D25" s="34">
        <v>10193452.35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813526.83000000007</v>
      </c>
      <c r="D28" s="123">
        <f>SUM(D29:D36)</f>
        <v>813526.83000000007</v>
      </c>
    </row>
    <row r="29" spans="1:4" x14ac:dyDescent="0.2">
      <c r="A29" s="33">
        <v>1241</v>
      </c>
      <c r="B29" s="29" t="s">
        <v>239</v>
      </c>
      <c r="C29" s="34">
        <v>270249.28999999998</v>
      </c>
      <c r="D29" s="34">
        <v>270249.28999999998</v>
      </c>
    </row>
    <row r="30" spans="1:4" x14ac:dyDescent="0.2">
      <c r="A30" s="33">
        <v>1242</v>
      </c>
      <c r="B30" s="29" t="s">
        <v>240</v>
      </c>
      <c r="C30" s="34">
        <v>38400.14</v>
      </c>
      <c r="D30" s="34">
        <v>38400.14</v>
      </c>
    </row>
    <row r="31" spans="1:4" x14ac:dyDescent="0.2">
      <c r="A31" s="33">
        <v>1243</v>
      </c>
      <c r="B31" s="29" t="s">
        <v>241</v>
      </c>
      <c r="C31" s="34">
        <v>39100</v>
      </c>
      <c r="D31" s="34">
        <v>39100</v>
      </c>
    </row>
    <row r="32" spans="1:4" x14ac:dyDescent="0.2">
      <c r="A32" s="33">
        <v>1244</v>
      </c>
      <c r="B32" s="29" t="s">
        <v>242</v>
      </c>
      <c r="C32" s="34">
        <v>64637.94</v>
      </c>
      <c r="D32" s="34">
        <v>64637.94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401139.46</v>
      </c>
      <c r="D34" s="34">
        <v>401139.46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706380</v>
      </c>
      <c r="D37" s="123">
        <f>SUM(D38:D42)</f>
        <v>706380</v>
      </c>
      <c r="E37" s="42"/>
    </row>
    <row r="38" spans="1:5" x14ac:dyDescent="0.2">
      <c r="A38" s="33">
        <v>1251</v>
      </c>
      <c r="B38" s="29" t="s">
        <v>249</v>
      </c>
      <c r="C38" s="34">
        <v>706380</v>
      </c>
      <c r="D38" s="34">
        <v>706380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11713359.18</v>
      </c>
      <c r="D43" s="123">
        <f>D20+D28+D37</f>
        <v>11713359.18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15369959.289999999</v>
      </c>
      <c r="D47" s="123">
        <v>13683604.75</v>
      </c>
    </row>
    <row r="48" spans="1:5" x14ac:dyDescent="0.2">
      <c r="A48" s="33"/>
      <c r="B48" s="124" t="s">
        <v>629</v>
      </c>
      <c r="C48" s="123">
        <f>C51+C63+C95+C98+C49</f>
        <v>1163956.8599999999</v>
      </c>
      <c r="D48" s="123">
        <f>D51+D63+D95+D98+D49</f>
        <v>550127.63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541903.15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541903.15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502649.36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39253.79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622053.71</v>
      </c>
      <c r="D98" s="123">
        <f>SUM(D99:D103)</f>
        <v>550127.63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0</v>
      </c>
    </row>
    <row r="100" spans="1:4" x14ac:dyDescent="0.2">
      <c r="A100" s="33">
        <v>2112</v>
      </c>
      <c r="B100" s="29" t="s">
        <v>644</v>
      </c>
      <c r="C100" s="34">
        <v>0</v>
      </c>
      <c r="D100" s="34">
        <v>0</v>
      </c>
    </row>
    <row r="101" spans="1:4" x14ac:dyDescent="0.2">
      <c r="A101" s="33">
        <v>2112</v>
      </c>
      <c r="B101" s="29" t="s">
        <v>645</v>
      </c>
      <c r="C101" s="34">
        <v>622053.71</v>
      </c>
      <c r="D101" s="34">
        <v>550127.63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16533916.149999999</v>
      </c>
      <c r="D126" s="123">
        <f>D47+D48+D104-D110-D113</f>
        <v>14233732.380000001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2019-02-13T21:19:08Z</cp:lastPrinted>
  <dcterms:created xsi:type="dcterms:W3CDTF">2012-12-11T20:36:24Z</dcterms:created>
  <dcterms:modified xsi:type="dcterms:W3CDTF">2023-02-01T16:08:29Z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